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C:\Users\Μπάμπης\Desktop\ΝΟΣΟΚΟΜΕΙΟ 1\ΠΡΟΣΩΡΙΝΟΙ ΠΙΝΑΚΕΣ ΔΙΑΓΩΝΙΣΜΟΥ ΙΔΑΧ\"/>
    </mc:Choice>
  </mc:AlternateContent>
  <xr:revisionPtr revIDLastSave="0" documentId="8_{DCB32E31-93AD-43DC-AAC5-BC42D58BA155}" xr6:coauthVersionLast="38" xr6:coauthVersionMax="38" xr10:uidLastSave="{00000000-0000-0000-0000-000000000000}"/>
  <bookViews>
    <workbookView xWindow="0" yWindow="0" windowWidth="23040" windowHeight="9000" activeTab="1" xr2:uid="{00000000-000D-0000-FFFF-FFFF00000000}"/>
  </bookViews>
  <sheets>
    <sheet name="ΓΕΝ. ΚΑΤΑΤΑΞΗ ΧΩΡΙΣ ΕΜΠΕΙΡΙΑ" sheetId="5" r:id="rId1"/>
    <sheet name="ΓΕΝ. ΚΑΤΑΤΑΞΗ ΠΟΛ. Χ. ΕΜΠΕΙΡΙΑ" sheetId="6" r:id="rId2"/>
    <sheet name="ΠΡΟΣΛΗΠΤΕΟΙ" sheetId="7"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4" i="7" l="1"/>
  <c r="AG4" i="7"/>
  <c r="AE4" i="7"/>
  <c r="AC4" i="7"/>
  <c r="AA4" i="7"/>
  <c r="Y4" i="7"/>
  <c r="W4" i="7"/>
  <c r="U4" i="7"/>
  <c r="S4" i="7"/>
  <c r="Q4" i="7"/>
  <c r="M4" i="7"/>
  <c r="H4" i="7"/>
  <c r="AJ4" i="7" s="1"/>
  <c r="AI4" i="6"/>
  <c r="AG4" i="6"/>
  <c r="AE4" i="6"/>
  <c r="AC4" i="6"/>
  <c r="AA4" i="6"/>
  <c r="Y4" i="6"/>
  <c r="W4" i="6"/>
  <c r="U4" i="6"/>
  <c r="S4" i="6"/>
  <c r="Q4" i="6"/>
  <c r="M4" i="6"/>
  <c r="H4" i="6"/>
  <c r="AJ4" i="6" s="1"/>
  <c r="H5" i="5"/>
  <c r="M5" i="5"/>
  <c r="Q5" i="5"/>
  <c r="S5" i="5"/>
  <c r="U5" i="5"/>
  <c r="W5" i="5"/>
  <c r="Y5" i="5"/>
  <c r="AA5" i="5"/>
  <c r="AC5" i="5"/>
  <c r="AE5" i="5"/>
  <c r="AG5" i="5"/>
  <c r="AI5" i="5"/>
  <c r="AJ5" i="5" l="1"/>
  <c r="AG4" i="5"/>
  <c r="AG6" i="5"/>
  <c r="AA4" i="5"/>
  <c r="AA6" i="5"/>
  <c r="AI4" i="5"/>
  <c r="AE4" i="5"/>
  <c r="AC4" i="5"/>
  <c r="Y4" i="5"/>
  <c r="W4" i="5"/>
  <c r="U4" i="5"/>
  <c r="S4" i="5"/>
  <c r="Q4" i="5"/>
  <c r="M4" i="5"/>
  <c r="H4" i="5"/>
  <c r="AI6" i="5"/>
  <c r="AE6" i="5"/>
  <c r="AC6" i="5"/>
  <c r="Y6" i="5"/>
  <c r="W6" i="5"/>
  <c r="U6" i="5"/>
  <c r="S6" i="5"/>
  <c r="Q6" i="5"/>
  <c r="M6" i="5"/>
  <c r="H6" i="5"/>
  <c r="AJ6" i="5" l="1"/>
  <c r="AJ4" i="5"/>
</calcChain>
</file>

<file path=xl/sharedStrings.xml><?xml version="1.0" encoding="utf-8"?>
<sst xmlns="http://schemas.openxmlformats.org/spreadsheetml/2006/main" count="209" uniqueCount="48">
  <si>
    <t>ΤΥΠΙΚΑ ΠΡΟΣΟΝΤΑ</t>
  </si>
  <si>
    <t>Α/Α</t>
  </si>
  <si>
    <t>ΑΡΙΣΤΗ</t>
  </si>
  <si>
    <t>ΚΑΛΗ</t>
  </si>
  <si>
    <t>ΜΟΡΙΑ</t>
  </si>
  <si>
    <t>ΝΑΙ</t>
  </si>
  <si>
    <t>ΠΟΛΥ ΚΑΛΗ</t>
  </si>
  <si>
    <t>ΣΤΟΙΧΕΙΑ ΥΠΟΨΗΦΙΟΥ</t>
  </si>
  <si>
    <t>ΕΠΩΝΥΜΟ</t>
  </si>
  <si>
    <t>ΟΝΟΜΑ</t>
  </si>
  <si>
    <t>ΣΥΝΟΛΟ ΜΟΡΙΩΝ</t>
  </si>
  <si>
    <t>ΒΑΘΜΟΣ ΤΙΤΛΟΥ ΣΠΟΥΔΩΝ</t>
  </si>
  <si>
    <t>ΔΕΥΤΕΡΟΣ ΤΙΤΛΟΣ ΣΠΟΥΔΩΝ ΣΤΟ ΓΝΩΣΤΙΚΟ ΑΝΤΙΚΕΙΜΕΝΟ</t>
  </si>
  <si>
    <t>ΕΝΤΟΠΙΟΤΗΤΑ</t>
  </si>
  <si>
    <t>ΠΡΟΣΘΕΤΑ-ΜΟΡΙΟΔΟΤΟΥΜΕΝΑ ΠΡΟΣΟΝΤΑ</t>
  </si>
  <si>
    <t>ΟΧΙ</t>
  </si>
  <si>
    <t>ΠΟΛΥΤΕΚΝΟΣ  Ή ΤΕΚΝΟ ΠΟΛΥΤΕΚΝΩΝ</t>
  </si>
  <si>
    <t>ΤΙΤΛΟΣ ΣΠΟΥΔΩΝ  (κωδ. 001)</t>
  </si>
  <si>
    <t>ΑΔΕΙΑ ΑΣΚΗΣΗΣ ΙΑΤΡΙΚΟΥ ΕΠΑΓΓΕΛΜΑΤΟΣ (κωδ. 101)</t>
  </si>
  <si>
    <t>ΥΠΗΡΕΣΙΑ ΥΠΑΙΘΡΟΥ (κωδ. 122)</t>
  </si>
  <si>
    <t>ΒΕΒΑΙΩΣΗ ΙΑΤΡΙΚΟΥ ΣΥΛΛΟΓΟΥ (κωδ. 123)</t>
  </si>
  <si>
    <t>ΑΔΕΙΑ ΕΙΔΙΚΟΤΗΤΑΣ (κωδ. 112)</t>
  </si>
  <si>
    <t>ΜΕΤΑΠΤΥΧΙΑΚΟΣ ΤΙΤΛΟΣ ΣΤΟ ΓΝΩΣΤΙΚΟ ΑΝΤΙΚΕΙΜΕΝΟ (κωδ. 201)</t>
  </si>
  <si>
    <t>ΜΕΤΑΠΤΥΧΙΑΚΟΣ ΤΙΤΛΟΣ ΣΕ ΑΛΛΟ ΓΝΩΣΤΙΚΟ ΑΝΤΙΚΕΙΜΕΝΟ (κωδ. 202)</t>
  </si>
  <si>
    <t>ΔΙΔΑΚΤΟΡΙΚΟΣ ΤΙΤΛΟΣ ΣΤΟ ΓΝΩΣΤΙΚΟ ΑΝΤΙΚΕΙΜΕΝΟ (κωδ. 203)</t>
  </si>
  <si>
    <t>ΔΙΔΑΚΤΟΡΙΚΟΣ ΤΙΤΛΟΣ ΣΕ ΑΛΛΟ ΓΝΩΣΤΙΚΟ ΑΝΤΙΚΕΙΜΕΝΟ (κωδ. 204)</t>
  </si>
  <si>
    <t>ΓΝΩΣΗ ΔΕΥΤΕΡΗΣ ΞΕΝΗΣ ΓΛΩΣΣΑΣ (κωδ. 205)</t>
  </si>
  <si>
    <t>ΓΝΩΣΗ ΤΡΙΤΗΣ ΞΕΝΗΣ ΓΛΩΣΣΑΣ (κωδ. 206)</t>
  </si>
  <si>
    <t>ΓΝΩΣΗ ΑΓΓΛΙΚΗΣ ΓΛΩΣΣΑΣ (κωδ. 207)</t>
  </si>
  <si>
    <t>ΕΜΠΕΙΡΙΑ ΣΕ Β/ΘΜΙΟ Ή Γ/ΘΜΙΟ ΝΟΣΗΛΕΥΤΙΚΟ ΙΔΡΥΜΑ (έως και 24 μήνες) (κωδ. 211)</t>
  </si>
  <si>
    <t>ΔΕΥΤΕΡΟΣ ΤΙΤΛΟΣ ΣΠΟΥΔΩΝ ΣΤΟ ΓΝΩΣΤΙΚΟ ΑΝΤΙΚΕΙΜΕΝΟ (κωδ. 208)</t>
  </si>
  <si>
    <t>ΠΑΡΑΤΗΡΗΣΗ: Σε περίπτωση που δεν καλυφθούν οι ειδικές θέσεις που προβλέπονται για τις ανωτέρω ειδικές κατηγορίες από υποψηφίους των αντίστοιχων κατηγοριών, οι θέσεις θα καλυφθούν από υποψηφίους που δεν έχουν τις ιδιότητες αυτές κατά τη σειρά του πίνακα γενικής κατάταξης, εφόσον έχουν συμπεριλάβει στις προτιμήσεις τους τις θέσεις αυτές.</t>
  </si>
  <si>
    <t>ΑΡΙΘΜΟΣ ΠΡΩΤΟΚΟΛΛΟΥ ΑΙΤΗΣΗΣ</t>
  </si>
  <si>
    <t>2553/03-10-2018</t>
  </si>
  <si>
    <t>ΖΑΦΕΙΡΑΚΗ</t>
  </si>
  <si>
    <t>ΓΕΩΡΓΙΑ</t>
  </si>
  <si>
    <t>2155/01-10-2018</t>
  </si>
  <si>
    <t>ΠΑΠΑΚΩΝΣΤΑΝΤΙΝΟΥ</t>
  </si>
  <si>
    <t>ΣΩΤΗΡΙΟΣ</t>
  </si>
  <si>
    <t>1901/01-10-2018</t>
  </si>
  <si>
    <t>ΠΑΠΑΛΑΜΠΡΟΥ</t>
  </si>
  <si>
    <t>ΜΑΡΙΟΣ</t>
  </si>
  <si>
    <t>ΠΑΡΑΤΗΡΗΣΕΙΣ</t>
  </si>
  <si>
    <t>4 ΤΕΛΕΥΤΑΙΑ ΨΗΦΙΑ ΑΔΤ</t>
  </si>
  <si>
    <t>ΤΕΚΝΟ ΠΟΛΥΤΕΚΝΩΝ</t>
  </si>
  <si>
    <t xml:space="preserve">ΠΕ12 - ΟΦΘΑΛΜΙΑΤΡΟΙ
ΠΡΟΣΩΡΙΝΟΣ ΠΙΝΑΚΑΣ ΠΡΟΣΛΗΠΤΕΩΝ (ΜΙΑ ΘΕΣΗ ΠΟΛΥΤΕΚΝΟΥ ή ΤΕΚΝΟΥ ΠΟΛΥΤΕΚΝΟΥ ΧΩΡΙΣ ΓΕΝΙΚΗ ΕΜΠΕΙΡΙΑ)
</t>
  </si>
  <si>
    <t xml:space="preserve">ΠΕ12 - ΟΦΘΑΛΜΙΑΤΡΟΙ
ΠΡΟΣΩΡΙΝΟΣ ΠΙΝΑΚΑΣ ΓΕΝΙΚΗΣ ΚΑΤΑΤΑΞΗΣ (ΜΙΑ ΘΕΣΗ ΠΟΛΥΤΕΚΝΟΥ ή ΤΕΚΝΟΥ ΠΟΛΥΤΕΚΝΟΥ ΧΩΡΙΣ ΓΕΝΙΚΗ ΕΜΠΕΙΡΙΑ)
</t>
  </si>
  <si>
    <t xml:space="preserve">ΠΕ12 - ΟΦΘΑΛΜΙΑΤΡΟΙ
ΠΡΟΣΩΡΙΝΟΣ ΠΙΝΑΚΑΣ ΓΕΝΙΚΗΣ ΚΑΤΑΤΑΞΗΣ ΧΩΡΙΣ ΓΕΝΙΚΗ ΕΜΠΕΙΡΙΑ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</si>
</sst>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1"/>
      <scheme val="minor"/>
    </font>
    <font>
      <b/>
      <sz val="12"/>
      <color theme="1"/>
      <name val="Calibri"/>
      <family val="2"/>
      <charset val="161"/>
      <scheme val="minor"/>
    </font>
    <font>
      <b/>
      <sz val="11"/>
      <color theme="1"/>
      <name val="Calibri"/>
      <family val="2"/>
      <charset val="161"/>
      <scheme val="minor"/>
    </font>
    <font>
      <b/>
      <sz val="14"/>
      <color theme="1"/>
      <name val="Calibri"/>
      <family val="2"/>
      <charset val="161"/>
      <scheme val="minor"/>
    </font>
    <font>
      <b/>
      <sz val="11"/>
      <color rgb="FFFF0000"/>
      <name val="Calibri"/>
      <family val="2"/>
      <charset val="161"/>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1" xfId="0" applyFill="1" applyBorder="1" applyAlignment="1">
      <alignment horizontal="center" vertical="center" wrapText="1"/>
    </xf>
    <xf numFmtId="0" fontId="0" fillId="0" borderId="11" xfId="0" applyBorder="1" applyAlignment="1">
      <alignment horizontal="center" vertical="center" wrapText="1"/>
    </xf>
    <xf numFmtId="0" fontId="1" fillId="0" borderId="7"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 vertical="center" wrapText="1"/>
    </xf>
    <xf numFmtId="0" fontId="0" fillId="2"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ill="1" applyAlignment="1">
      <alignment horizontal="center" vertical="center" wrapText="1"/>
    </xf>
    <xf numFmtId="0" fontId="4"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1"/>
  <sheetViews>
    <sheetView workbookViewId="0">
      <pane xSplit="5" topLeftCell="U1" activePane="topRight" state="frozen"/>
      <selection pane="topRight" activeCell="A7" sqref="A7"/>
    </sheetView>
  </sheetViews>
  <sheetFormatPr defaultColWidth="9.109375" defaultRowHeight="14.4" x14ac:dyDescent="0.3"/>
  <cols>
    <col min="1" max="1" width="4.44140625" style="5" customWidth="1"/>
    <col min="2" max="3" width="16.5546875" style="5" customWidth="1"/>
    <col min="4" max="4" width="25.109375" style="5" customWidth="1"/>
    <col min="5" max="5" width="25.33203125" style="5" customWidth="1"/>
    <col min="6" max="7" width="9.6640625" style="5" customWidth="1"/>
    <col min="8" max="8" width="7.33203125" style="5" customWidth="1"/>
    <col min="9" max="9" width="15" style="5" customWidth="1"/>
    <col min="10" max="10" width="12.88671875" style="5" customWidth="1"/>
    <col min="11" max="11" width="9.88671875" style="5" customWidth="1"/>
    <col min="12" max="12" width="10.88671875" style="5" customWidth="1"/>
    <col min="13" max="13" width="15" style="5" customWidth="1"/>
    <col min="14" max="14" width="14" style="5" customWidth="1"/>
    <col min="15" max="16" width="13.88671875" style="5" customWidth="1"/>
    <col min="17" max="17" width="7.44140625" style="5" customWidth="1"/>
    <col min="18" max="18" width="16.33203125" style="5" customWidth="1"/>
    <col min="19" max="19" width="7.33203125" style="5" customWidth="1"/>
    <col min="20" max="20" width="16.109375" style="5" customWidth="1"/>
    <col min="21" max="21" width="7.33203125" style="5" customWidth="1"/>
    <col min="22" max="22" width="13.88671875" style="5" customWidth="1"/>
    <col min="23" max="23" width="7.33203125" style="5" customWidth="1"/>
    <col min="24" max="24" width="15.33203125" style="5" customWidth="1"/>
    <col min="25" max="25" width="7.33203125" style="5" customWidth="1"/>
    <col min="26" max="26" width="9.5546875" style="5" customWidth="1"/>
    <col min="27" max="27" width="7.33203125" style="5" customWidth="1"/>
    <col min="28" max="28" width="11.44140625" style="5" customWidth="1"/>
    <col min="29" max="29" width="7.33203125" style="5" customWidth="1"/>
    <col min="30" max="30" width="11.44140625" style="5" customWidth="1"/>
    <col min="31" max="31" width="7.33203125" style="5" customWidth="1"/>
    <col min="32" max="32" width="14.5546875" style="5" customWidth="1"/>
    <col min="33" max="33" width="7.33203125" style="5" customWidth="1"/>
    <col min="34" max="34" width="18.109375" style="5" customWidth="1"/>
    <col min="35" max="35" width="7.88671875" style="5" customWidth="1"/>
    <col min="36" max="36" width="9.5546875" style="5" customWidth="1"/>
    <col min="37" max="37" width="24.44140625" style="11" customWidth="1"/>
    <col min="38" max="44" width="9.109375" style="11"/>
    <col min="45" max="45" width="9" style="11" customWidth="1"/>
    <col min="46" max="47" width="9.109375" style="5" hidden="1" customWidth="1"/>
    <col min="48" max="16384" width="9.109375" style="5"/>
  </cols>
  <sheetData>
    <row r="1" spans="1:47" ht="96" customHeight="1" x14ac:dyDescent="0.3">
      <c r="A1" s="33" t="s">
        <v>47</v>
      </c>
      <c r="B1" s="34"/>
      <c r="C1" s="34"/>
      <c r="D1" s="34"/>
      <c r="E1" s="34"/>
      <c r="F1" s="4"/>
      <c r="G1" s="4"/>
      <c r="H1" s="4"/>
      <c r="I1" s="4"/>
      <c r="J1" s="4"/>
      <c r="K1" s="1"/>
      <c r="L1" s="1"/>
      <c r="M1" s="7"/>
      <c r="N1" s="7"/>
      <c r="O1" s="13"/>
      <c r="P1" s="3"/>
      <c r="Q1" s="1"/>
      <c r="R1" s="4"/>
      <c r="S1" s="4"/>
      <c r="T1" s="4"/>
      <c r="U1" s="4"/>
      <c r="V1" s="1"/>
      <c r="W1" s="1"/>
      <c r="X1" s="1"/>
      <c r="Y1" s="1"/>
      <c r="Z1" s="1"/>
      <c r="AA1" s="1"/>
      <c r="AB1" s="1"/>
      <c r="AC1" s="1"/>
      <c r="AD1" s="1"/>
      <c r="AE1" s="1"/>
      <c r="AF1" s="1"/>
      <c r="AG1" s="1"/>
      <c r="AH1" s="1"/>
      <c r="AI1" s="2"/>
      <c r="AJ1" s="4"/>
    </row>
    <row r="2" spans="1:47" s="16" customFormat="1" ht="15.6" x14ac:dyDescent="0.3">
      <c r="A2" s="25" t="s">
        <v>7</v>
      </c>
      <c r="B2" s="26"/>
      <c r="C2" s="26"/>
      <c r="D2" s="26"/>
      <c r="E2" s="26"/>
      <c r="F2" s="27" t="s">
        <v>0</v>
      </c>
      <c r="G2" s="27"/>
      <c r="H2" s="27"/>
      <c r="I2" s="27"/>
      <c r="J2" s="27"/>
      <c r="K2" s="28"/>
      <c r="L2" s="28"/>
      <c r="M2" s="14"/>
      <c r="N2" s="14"/>
      <c r="O2" s="14"/>
      <c r="P2" s="31" t="s">
        <v>14</v>
      </c>
      <c r="Q2" s="26"/>
      <c r="R2" s="26"/>
      <c r="S2" s="26"/>
      <c r="T2" s="26"/>
      <c r="U2" s="26"/>
      <c r="V2" s="26"/>
      <c r="W2" s="26"/>
      <c r="X2" s="26"/>
      <c r="Y2" s="26"/>
      <c r="Z2" s="26"/>
      <c r="AA2" s="26"/>
      <c r="AB2" s="26"/>
      <c r="AC2" s="26"/>
      <c r="AD2" s="26"/>
      <c r="AE2" s="26"/>
      <c r="AF2" s="26"/>
      <c r="AG2" s="26"/>
      <c r="AH2" s="26"/>
      <c r="AI2" s="32"/>
      <c r="AJ2" s="29" t="s">
        <v>10</v>
      </c>
      <c r="AK2" s="15"/>
      <c r="AL2" s="15"/>
      <c r="AM2" s="15"/>
      <c r="AN2" s="15"/>
      <c r="AO2" s="15"/>
      <c r="AP2" s="15"/>
      <c r="AQ2" s="15"/>
      <c r="AR2" s="15"/>
      <c r="AS2" s="15"/>
    </row>
    <row r="3" spans="1:47" ht="94.5" customHeight="1" x14ac:dyDescent="0.3">
      <c r="A3" s="1" t="s">
        <v>1</v>
      </c>
      <c r="B3" s="1" t="s">
        <v>32</v>
      </c>
      <c r="C3" s="6" t="s">
        <v>43</v>
      </c>
      <c r="D3" s="6" t="s">
        <v>8</v>
      </c>
      <c r="E3" s="6" t="s">
        <v>9</v>
      </c>
      <c r="F3" s="4" t="s">
        <v>17</v>
      </c>
      <c r="G3" s="4" t="s">
        <v>11</v>
      </c>
      <c r="H3" s="4" t="s">
        <v>4</v>
      </c>
      <c r="I3" s="4" t="s">
        <v>18</v>
      </c>
      <c r="J3" s="4" t="s">
        <v>21</v>
      </c>
      <c r="K3" s="1" t="s">
        <v>19</v>
      </c>
      <c r="L3" s="1" t="s">
        <v>20</v>
      </c>
      <c r="M3" s="7"/>
      <c r="N3" s="8" t="s">
        <v>13</v>
      </c>
      <c r="O3" s="9" t="s">
        <v>16</v>
      </c>
      <c r="P3" s="3" t="s">
        <v>12</v>
      </c>
      <c r="Q3" s="1" t="s">
        <v>4</v>
      </c>
      <c r="R3" s="4" t="s">
        <v>22</v>
      </c>
      <c r="S3" s="1" t="s">
        <v>4</v>
      </c>
      <c r="T3" s="4" t="s">
        <v>23</v>
      </c>
      <c r="U3" s="4" t="s">
        <v>4</v>
      </c>
      <c r="V3" s="1" t="s">
        <v>24</v>
      </c>
      <c r="W3" s="1" t="s">
        <v>4</v>
      </c>
      <c r="X3" s="1" t="s">
        <v>25</v>
      </c>
      <c r="Y3" s="1" t="s">
        <v>4</v>
      </c>
      <c r="Z3" s="1" t="s">
        <v>26</v>
      </c>
      <c r="AA3" s="1" t="s">
        <v>4</v>
      </c>
      <c r="AB3" s="1" t="s">
        <v>27</v>
      </c>
      <c r="AC3" s="1" t="s">
        <v>4</v>
      </c>
      <c r="AD3" s="1" t="s">
        <v>28</v>
      </c>
      <c r="AE3" s="6" t="s">
        <v>4</v>
      </c>
      <c r="AF3" s="1" t="s">
        <v>30</v>
      </c>
      <c r="AG3" s="1" t="s">
        <v>4</v>
      </c>
      <c r="AH3" s="1" t="s">
        <v>29</v>
      </c>
      <c r="AI3" s="2" t="s">
        <v>4</v>
      </c>
      <c r="AJ3" s="30"/>
      <c r="AK3" s="10" t="s">
        <v>42</v>
      </c>
    </row>
    <row r="4" spans="1:47" ht="30" customHeight="1" x14ac:dyDescent="0.3">
      <c r="A4" s="12">
        <v>1</v>
      </c>
      <c r="B4" s="12" t="s">
        <v>36</v>
      </c>
      <c r="C4" s="12">
        <v>6908</v>
      </c>
      <c r="D4" s="12" t="s">
        <v>37</v>
      </c>
      <c r="E4" s="12" t="s">
        <v>38</v>
      </c>
      <c r="F4" s="19" t="s">
        <v>5</v>
      </c>
      <c r="G4" s="19">
        <v>6.19</v>
      </c>
      <c r="H4" s="19">
        <f>G4*110</f>
        <v>680.90000000000009</v>
      </c>
      <c r="I4" s="19" t="s">
        <v>5</v>
      </c>
      <c r="J4" s="19" t="s">
        <v>5</v>
      </c>
      <c r="K4" s="12" t="s">
        <v>5</v>
      </c>
      <c r="L4" s="12" t="s">
        <v>5</v>
      </c>
      <c r="M4" s="20" t="str">
        <f>IF(AND(F4="ΝΑΙ",IF(I4="ΝΑΙ",J4="ΝΑΙ",)*AND(K4="ΝΑΙ",L4="ΝΑΙ")),"ΟΚ","ΑΠΟΡΡΙΠΤΕΤΑΙ")</f>
        <v>ΟΚ</v>
      </c>
      <c r="N4" s="20" t="s">
        <v>15</v>
      </c>
      <c r="O4" s="20" t="s">
        <v>5</v>
      </c>
      <c r="P4" s="19" t="s">
        <v>15</v>
      </c>
      <c r="Q4" s="12">
        <f>IF(P4="ΝΑΙ",150,0)</f>
        <v>0</v>
      </c>
      <c r="R4" s="19" t="s">
        <v>5</v>
      </c>
      <c r="S4" s="12">
        <f>IF(R4="ΝΑΙ",120,0)</f>
        <v>120</v>
      </c>
      <c r="T4" s="19" t="s">
        <v>5</v>
      </c>
      <c r="U4" s="19">
        <f>IF(T4="ΝΑΙ",60,0)</f>
        <v>60</v>
      </c>
      <c r="V4" s="12"/>
      <c r="W4" s="12">
        <f>IF(V4="ΝΑΙ",250,0)</f>
        <v>0</v>
      </c>
      <c r="X4" s="12"/>
      <c r="Y4" s="12">
        <f>IF(X4="ΝΑΙ",120,0)</f>
        <v>0</v>
      </c>
      <c r="Z4" s="12" t="s">
        <v>2</v>
      </c>
      <c r="AA4" s="12">
        <f>IF(Z4="ΑΡΙΣΤΗ",70,IF(Z4="ΠΟΛΥ ΚΑΛΗ",50,IF(Z4="ΚΑΛΗ",30,)))</f>
        <v>70</v>
      </c>
      <c r="AB4" s="12"/>
      <c r="AC4" s="12">
        <f>IF(AB4="ΑΡΙΣΤΗ",70,IF(AB4="ΠΟΛΥ ΚΑΛΗ",50,IF(AB4="ΚΑΛΗ",30,)))</f>
        <v>0</v>
      </c>
      <c r="AD4" s="12" t="s">
        <v>6</v>
      </c>
      <c r="AE4" s="12">
        <f>IF(AD4="ΑΡΙΣΤΗ",70,IF(AD4="ΠΟΛΥ ΚΑΛΗ",50,IF(AD4="ΚΑΛΗ",30,)))</f>
        <v>50</v>
      </c>
      <c r="AF4" s="12"/>
      <c r="AG4" s="12">
        <f>IF(AF4="ΝΑΙ",150,0)</f>
        <v>0</v>
      </c>
      <c r="AH4" s="12">
        <v>11</v>
      </c>
      <c r="AI4" s="21">
        <f>AH4*17</f>
        <v>187</v>
      </c>
      <c r="AJ4" s="22">
        <f>H4+Q4+S4+U4+W4+Y4+AC4+AE4+AI4+AA4</f>
        <v>1167.9000000000001</v>
      </c>
      <c r="AK4" s="12" t="s">
        <v>44</v>
      </c>
      <c r="AL4" s="23"/>
      <c r="AM4" s="23"/>
      <c r="AN4" s="23"/>
      <c r="AO4" s="23"/>
      <c r="AP4" s="23"/>
      <c r="AQ4" s="23"/>
      <c r="AR4" s="23"/>
      <c r="AS4" s="23"/>
      <c r="AT4" s="23" t="s">
        <v>15</v>
      </c>
      <c r="AU4" s="23" t="s">
        <v>6</v>
      </c>
    </row>
    <row r="5" spans="1:47" s="23" customFormat="1" x14ac:dyDescent="0.3">
      <c r="A5" s="1">
        <v>2</v>
      </c>
      <c r="B5" s="1" t="s">
        <v>39</v>
      </c>
      <c r="C5" s="1">
        <v>9848</v>
      </c>
      <c r="D5" s="1" t="s">
        <v>40</v>
      </c>
      <c r="E5" s="1" t="s">
        <v>41</v>
      </c>
      <c r="F5" s="4" t="s">
        <v>5</v>
      </c>
      <c r="G5" s="4">
        <v>6.61</v>
      </c>
      <c r="H5" s="4">
        <f>G5*110</f>
        <v>727.1</v>
      </c>
      <c r="I5" s="4" t="s">
        <v>5</v>
      </c>
      <c r="J5" s="4" t="s">
        <v>5</v>
      </c>
      <c r="K5" s="1" t="s">
        <v>5</v>
      </c>
      <c r="L5" s="1" t="s">
        <v>5</v>
      </c>
      <c r="M5" s="7" t="str">
        <f>IF(AND(F5="ΝΑΙ",IF(I5="ΝΑΙ",J5="ΝΑΙ",)*AND(K5="ΝΑΙ",L5="ΝΑΙ")),"ΟΚ","ΑΠΟΡΡΙΠΤΕΤΑΙ")</f>
        <v>ΟΚ</v>
      </c>
      <c r="N5" s="7" t="s">
        <v>15</v>
      </c>
      <c r="O5" s="7" t="s">
        <v>15</v>
      </c>
      <c r="P5" s="4" t="s">
        <v>15</v>
      </c>
      <c r="Q5" s="1">
        <f>IF(P5="ΝΑΙ",150,0)</f>
        <v>0</v>
      </c>
      <c r="R5" s="4" t="s">
        <v>15</v>
      </c>
      <c r="S5" s="1">
        <f>IF(R5="ΝΑΙ",120,0)</f>
        <v>0</v>
      </c>
      <c r="T5" s="4" t="s">
        <v>5</v>
      </c>
      <c r="U5" s="4">
        <f>IF(T5="ΝΑΙ",60,0)</f>
        <v>60</v>
      </c>
      <c r="V5" s="1" t="s">
        <v>15</v>
      </c>
      <c r="W5" s="1">
        <f>IF(V5="ΝΑΙ",250,0)</f>
        <v>0</v>
      </c>
      <c r="X5" s="1" t="s">
        <v>15</v>
      </c>
      <c r="Y5" s="1">
        <f>IF(X5="ΝΑΙ",120,0)</f>
        <v>0</v>
      </c>
      <c r="Z5" s="1"/>
      <c r="AA5" s="1">
        <f>IF(Z5="ΑΡΙΣΤΗ",70,IF(Z5="ΠΟΛΥ ΚΑΛΗ",50,IF(Z5="ΚΑΛΗ",30,)))</f>
        <v>0</v>
      </c>
      <c r="AB5" s="1"/>
      <c r="AC5" s="1">
        <f>IF(AB5="ΑΡΙΣΤΗ",70,IF(AB5="ΠΟΛΥ ΚΑΛΗ",50,IF(AB5="ΚΑΛΗ",30,)))</f>
        <v>0</v>
      </c>
      <c r="AD5" s="1"/>
      <c r="AE5" s="1">
        <f>IF(AD5="ΑΡΙΣΤΗ",70,IF(AD5="ΠΟΛΥ ΚΑΛΗ",50,IF(AD5="ΚΑΛΗ",30,)))</f>
        <v>0</v>
      </c>
      <c r="AF5" s="1" t="s">
        <v>15</v>
      </c>
      <c r="AG5" s="1">
        <f>IF(AF5="ΝΑΙ",150,0)</f>
        <v>0</v>
      </c>
      <c r="AH5" s="1">
        <v>8</v>
      </c>
      <c r="AI5" s="2">
        <f>AH5*17</f>
        <v>136</v>
      </c>
      <c r="AJ5" s="17">
        <f>H5+Q5+S5+U5+W5+Y5+AC5+AE5+AI5+AA5</f>
        <v>923.1</v>
      </c>
      <c r="AK5" s="18"/>
      <c r="AL5" s="11"/>
      <c r="AM5" s="11"/>
      <c r="AN5" s="11"/>
      <c r="AO5" s="11"/>
      <c r="AP5" s="11"/>
      <c r="AQ5" s="11"/>
      <c r="AR5" s="11"/>
      <c r="AS5" s="11"/>
      <c r="AT5" s="5"/>
      <c r="AU5" s="5" t="s">
        <v>3</v>
      </c>
    </row>
    <row r="6" spans="1:47" x14ac:dyDescent="0.3">
      <c r="A6" s="1">
        <v>3</v>
      </c>
      <c r="B6" s="1" t="s">
        <v>33</v>
      </c>
      <c r="C6" s="1">
        <v>3595</v>
      </c>
      <c r="D6" s="1" t="s">
        <v>34</v>
      </c>
      <c r="E6" s="1" t="s">
        <v>35</v>
      </c>
      <c r="F6" s="4" t="s">
        <v>5</v>
      </c>
      <c r="G6" s="4">
        <v>5</v>
      </c>
      <c r="H6" s="4">
        <f>G6*110</f>
        <v>550</v>
      </c>
      <c r="I6" s="4" t="s">
        <v>5</v>
      </c>
      <c r="J6" s="4" t="s">
        <v>5</v>
      </c>
      <c r="K6" s="1" t="s">
        <v>5</v>
      </c>
      <c r="L6" s="1" t="s">
        <v>5</v>
      </c>
      <c r="M6" s="7" t="str">
        <f>IF(AND(F6="ΝΑΙ",IF(I6="ΝΑΙ",J6="ΝΑΙ",)*AND(K6="ΝΑΙ",L6="ΝΑΙ")),"ΟΚ","ΑΠΟΡΡΙΠΤΕΤΑΙ")</f>
        <v>ΟΚ</v>
      </c>
      <c r="N6" s="7" t="s">
        <v>15</v>
      </c>
      <c r="O6" s="7" t="s">
        <v>15</v>
      </c>
      <c r="P6" s="4" t="s">
        <v>15</v>
      </c>
      <c r="Q6" s="1">
        <f>IF(P6="ΝΑΙ",150,0)</f>
        <v>0</v>
      </c>
      <c r="R6" s="4" t="s">
        <v>15</v>
      </c>
      <c r="S6" s="1">
        <f>IF(R6="ΝΑΙ",120,0)</f>
        <v>0</v>
      </c>
      <c r="T6" s="4" t="s">
        <v>15</v>
      </c>
      <c r="U6" s="4">
        <f>IF(T6="ΝΑΙ",60,0)</f>
        <v>0</v>
      </c>
      <c r="V6" s="1" t="s">
        <v>15</v>
      </c>
      <c r="W6" s="1">
        <f>IF(V6="ΝΑΙ",250,0)</f>
        <v>0</v>
      </c>
      <c r="X6" s="1" t="s">
        <v>15</v>
      </c>
      <c r="Y6" s="1">
        <f>IF(X6="ΝΑΙ",120,0)</f>
        <v>0</v>
      </c>
      <c r="Z6" s="1" t="s">
        <v>2</v>
      </c>
      <c r="AA6" s="1">
        <f>IF(Z6="ΑΡΙΣΤΗ",70,IF(Z6="ΠΟΛΥ ΚΑΛΗ",50,IF(Z6="ΚΑΛΗ",30,)))</f>
        <v>70</v>
      </c>
      <c r="AB6" s="1"/>
      <c r="AC6" s="1">
        <f>IF(AB6="ΑΡΙΣΤΗ",70,IF(AB6="ΠΟΛΥ ΚΑΛΗ",50,IF(AB6="ΚΑΛΗ",30,)))</f>
        <v>0</v>
      </c>
      <c r="AD6" s="1"/>
      <c r="AE6" s="1">
        <f>IF(AD6="ΑΡΙΣΤΗ",70,IF(AD6="ΠΟΛΥ ΚΑΛΗ",50,IF(AD6="ΚΑΛΗ",30,)))</f>
        <v>0</v>
      </c>
      <c r="AF6" s="1" t="s">
        <v>15</v>
      </c>
      <c r="AG6" s="1">
        <f>IF(AF6="ΝΑΙ",150,0)</f>
        <v>0</v>
      </c>
      <c r="AH6" s="1"/>
      <c r="AI6" s="2">
        <f>AH6*17</f>
        <v>0</v>
      </c>
      <c r="AJ6" s="17">
        <f>H6+Q6+S6+U6+W6+Y6+AC6+AE6+AI6+AA6</f>
        <v>620</v>
      </c>
      <c r="AK6" s="18"/>
      <c r="AT6" s="5" t="s">
        <v>5</v>
      </c>
      <c r="AU6" s="5" t="s">
        <v>2</v>
      </c>
    </row>
    <row r="21" spans="1:5" ht="74.25" customHeight="1" x14ac:dyDescent="0.3">
      <c r="A21" s="24" t="s">
        <v>31</v>
      </c>
      <c r="B21" s="24"/>
      <c r="C21" s="24"/>
      <c r="D21" s="24"/>
      <c r="E21" s="24"/>
    </row>
  </sheetData>
  <sortState xmlns:xlrd2="http://schemas.microsoft.com/office/spreadsheetml/2017/richdata2" ref="A4:AU6">
    <sortCondition descending="1" ref="AJ4:AJ6"/>
  </sortState>
  <mergeCells count="6">
    <mergeCell ref="A1:E1"/>
    <mergeCell ref="A21:E21"/>
    <mergeCell ref="A2:E2"/>
    <mergeCell ref="F2:L2"/>
    <mergeCell ref="AJ2:AJ3"/>
    <mergeCell ref="P2:AI2"/>
  </mergeCells>
  <dataValidations count="4">
    <dataValidation type="whole" allowBlank="1" showInputMessage="1" showErrorMessage="1" errorTitle="ΠΡΟΣΟΧΗ!" error="ΑΠΟ 1 ΕΩΣ 24 ΜΗΝΕΣ" sqref="AH4:AH6" xr:uid="{00000000-0002-0000-0000-000000000000}">
      <formula1>1</formula1>
      <formula2>24</formula2>
    </dataValidation>
    <dataValidation type="decimal" allowBlank="1" showInputMessage="1" showErrorMessage="1" sqref="G4:G6" xr:uid="{00000000-0002-0000-0000-000001000000}">
      <formula1>5</formula1>
      <formula2>10</formula2>
    </dataValidation>
    <dataValidation type="list" allowBlank="1" showInputMessage="1" showErrorMessage="1" sqref="V4:V6 I4:L6 N4:P6 R4:R6 F4:F6 X4:X6 T4:T6 AF4:AF6" xr:uid="{00000000-0002-0000-0000-000002000000}">
      <formula1>$AT$4:$AT$5</formula1>
    </dataValidation>
    <dataValidation type="list" allowBlank="1" showInputMessage="1" showErrorMessage="1" sqref="AB4:AB6 Z4:Z6 AD4:AD6" xr:uid="{00000000-0002-0000-0000-000003000000}">
      <formula1>$AU$4:$AU$6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BA66-A1D0-461B-9C92-E47E6A3937F0}">
  <dimension ref="A1:AU19"/>
  <sheetViews>
    <sheetView tabSelected="1" workbookViewId="0">
      <selection activeCell="B7" sqref="B7"/>
    </sheetView>
  </sheetViews>
  <sheetFormatPr defaultColWidth="9.109375" defaultRowHeight="14.4" x14ac:dyDescent="0.3"/>
  <cols>
    <col min="1" max="1" width="4.44140625" style="5" customWidth="1"/>
    <col min="2" max="3" width="16.5546875" style="5" customWidth="1"/>
    <col min="4" max="4" width="25.109375" style="5" customWidth="1"/>
    <col min="5" max="5" width="25.33203125" style="5" customWidth="1"/>
    <col min="6" max="7" width="9.6640625" style="5" customWidth="1"/>
    <col min="8" max="8" width="7.33203125" style="5" customWidth="1"/>
    <col min="9" max="9" width="15" style="5" customWidth="1"/>
    <col min="10" max="10" width="12.88671875" style="5" customWidth="1"/>
    <col min="11" max="11" width="9.88671875" style="5" customWidth="1"/>
    <col min="12" max="12" width="10.88671875" style="5" customWidth="1"/>
    <col min="13" max="13" width="15" style="5" customWidth="1"/>
    <col min="14" max="14" width="14" style="5" customWidth="1"/>
    <col min="15" max="16" width="13.88671875" style="5" customWidth="1"/>
    <col min="17" max="17" width="7.44140625" style="5" customWidth="1"/>
    <col min="18" max="18" width="16.33203125" style="5" customWidth="1"/>
    <col min="19" max="19" width="7.33203125" style="5" customWidth="1"/>
    <col min="20" max="20" width="16.109375" style="5" customWidth="1"/>
    <col min="21" max="21" width="7.33203125" style="5" customWidth="1"/>
    <col min="22" max="22" width="13.88671875" style="5" customWidth="1"/>
    <col min="23" max="23" width="7.33203125" style="5" customWidth="1"/>
    <col min="24" max="24" width="15.33203125" style="5" customWidth="1"/>
    <col min="25" max="25" width="7.33203125" style="5" customWidth="1"/>
    <col min="26" max="26" width="9.5546875" style="5" customWidth="1"/>
    <col min="27" max="27" width="7.33203125" style="5" customWidth="1"/>
    <col min="28" max="28" width="11.44140625" style="5" customWidth="1"/>
    <col min="29" max="29" width="7.33203125" style="5" customWidth="1"/>
    <col min="30" max="30" width="11.44140625" style="5" customWidth="1"/>
    <col min="31" max="31" width="7.33203125" style="5" customWidth="1"/>
    <col min="32" max="32" width="14.5546875" style="5" customWidth="1"/>
    <col min="33" max="33" width="7.33203125" style="5" customWidth="1"/>
    <col min="34" max="34" width="18.109375" style="5" customWidth="1"/>
    <col min="35" max="35" width="7.88671875" style="5" customWidth="1"/>
    <col min="36" max="36" width="9.5546875" style="5" customWidth="1"/>
    <col min="37" max="37" width="24.44140625" style="11" customWidth="1"/>
    <col min="38" max="44" width="9.109375" style="11"/>
    <col min="45" max="45" width="9" style="11" customWidth="1"/>
    <col min="46" max="47" width="9.109375" style="5" hidden="1" customWidth="1"/>
    <col min="48" max="16384" width="9.109375" style="5"/>
  </cols>
  <sheetData>
    <row r="1" spans="1:47" ht="82.2" customHeight="1" x14ac:dyDescent="0.3">
      <c r="A1" s="33" t="s">
        <v>46</v>
      </c>
      <c r="B1" s="34"/>
      <c r="C1" s="34"/>
      <c r="D1" s="34"/>
      <c r="E1" s="34"/>
      <c r="F1" s="4"/>
      <c r="G1" s="4"/>
      <c r="H1" s="4"/>
      <c r="I1" s="4"/>
      <c r="J1" s="4"/>
      <c r="K1" s="1"/>
      <c r="L1" s="1"/>
      <c r="M1" s="7"/>
      <c r="N1" s="7"/>
      <c r="O1" s="13"/>
      <c r="P1" s="3"/>
      <c r="Q1" s="1"/>
      <c r="R1" s="4"/>
      <c r="S1" s="4"/>
      <c r="T1" s="4"/>
      <c r="U1" s="4"/>
      <c r="V1" s="1"/>
      <c r="W1" s="1"/>
      <c r="X1" s="1"/>
      <c r="Y1" s="1"/>
      <c r="Z1" s="1"/>
      <c r="AA1" s="1"/>
      <c r="AB1" s="1"/>
      <c r="AC1" s="1"/>
      <c r="AD1" s="1"/>
      <c r="AE1" s="1"/>
      <c r="AF1" s="1"/>
      <c r="AG1" s="1"/>
      <c r="AH1" s="1"/>
      <c r="AI1" s="2"/>
      <c r="AJ1" s="4"/>
      <c r="AK1" s="18"/>
    </row>
    <row r="2" spans="1:47" s="16" customFormat="1" ht="15.6" x14ac:dyDescent="0.3">
      <c r="A2" s="25" t="s">
        <v>7</v>
      </c>
      <c r="B2" s="26"/>
      <c r="C2" s="26"/>
      <c r="D2" s="26"/>
      <c r="E2" s="26"/>
      <c r="F2" s="27" t="s">
        <v>0</v>
      </c>
      <c r="G2" s="27"/>
      <c r="H2" s="27"/>
      <c r="I2" s="27"/>
      <c r="J2" s="27"/>
      <c r="K2" s="28"/>
      <c r="L2" s="28"/>
      <c r="M2" s="14"/>
      <c r="N2" s="14"/>
      <c r="O2" s="14"/>
      <c r="P2" s="31" t="s">
        <v>14</v>
      </c>
      <c r="Q2" s="26"/>
      <c r="R2" s="26"/>
      <c r="S2" s="26"/>
      <c r="T2" s="26"/>
      <c r="U2" s="26"/>
      <c r="V2" s="26"/>
      <c r="W2" s="26"/>
      <c r="X2" s="26"/>
      <c r="Y2" s="26"/>
      <c r="Z2" s="26"/>
      <c r="AA2" s="26"/>
      <c r="AB2" s="26"/>
      <c r="AC2" s="26"/>
      <c r="AD2" s="26"/>
      <c r="AE2" s="26"/>
      <c r="AF2" s="26"/>
      <c r="AG2" s="26"/>
      <c r="AH2" s="26"/>
      <c r="AI2" s="32"/>
      <c r="AJ2" s="29" t="s">
        <v>10</v>
      </c>
      <c r="AK2" s="35"/>
      <c r="AL2" s="15"/>
      <c r="AM2" s="15"/>
      <c r="AN2" s="15"/>
      <c r="AO2" s="15"/>
      <c r="AP2" s="15"/>
      <c r="AQ2" s="15"/>
      <c r="AR2" s="15"/>
      <c r="AS2" s="15"/>
    </row>
    <row r="3" spans="1:47" ht="94.5" customHeight="1" x14ac:dyDescent="0.3">
      <c r="A3" s="1" t="s">
        <v>1</v>
      </c>
      <c r="B3" s="1" t="s">
        <v>32</v>
      </c>
      <c r="C3" s="6" t="s">
        <v>43</v>
      </c>
      <c r="D3" s="6" t="s">
        <v>8</v>
      </c>
      <c r="E3" s="6" t="s">
        <v>9</v>
      </c>
      <c r="F3" s="4" t="s">
        <v>17</v>
      </c>
      <c r="G3" s="4" t="s">
        <v>11</v>
      </c>
      <c r="H3" s="4" t="s">
        <v>4</v>
      </c>
      <c r="I3" s="4" t="s">
        <v>18</v>
      </c>
      <c r="J3" s="4" t="s">
        <v>21</v>
      </c>
      <c r="K3" s="1" t="s">
        <v>19</v>
      </c>
      <c r="L3" s="1" t="s">
        <v>20</v>
      </c>
      <c r="M3" s="7"/>
      <c r="N3" s="8" t="s">
        <v>13</v>
      </c>
      <c r="O3" s="9" t="s">
        <v>16</v>
      </c>
      <c r="P3" s="3" t="s">
        <v>12</v>
      </c>
      <c r="Q3" s="1" t="s">
        <v>4</v>
      </c>
      <c r="R3" s="4" t="s">
        <v>22</v>
      </c>
      <c r="S3" s="1" t="s">
        <v>4</v>
      </c>
      <c r="T3" s="4" t="s">
        <v>23</v>
      </c>
      <c r="U3" s="4" t="s">
        <v>4</v>
      </c>
      <c r="V3" s="1" t="s">
        <v>24</v>
      </c>
      <c r="W3" s="1" t="s">
        <v>4</v>
      </c>
      <c r="X3" s="1" t="s">
        <v>25</v>
      </c>
      <c r="Y3" s="1" t="s">
        <v>4</v>
      </c>
      <c r="Z3" s="1" t="s">
        <v>26</v>
      </c>
      <c r="AA3" s="1" t="s">
        <v>4</v>
      </c>
      <c r="AB3" s="1" t="s">
        <v>27</v>
      </c>
      <c r="AC3" s="1" t="s">
        <v>4</v>
      </c>
      <c r="AD3" s="1" t="s">
        <v>28</v>
      </c>
      <c r="AE3" s="6" t="s">
        <v>4</v>
      </c>
      <c r="AF3" s="1" t="s">
        <v>30</v>
      </c>
      <c r="AG3" s="1" t="s">
        <v>4</v>
      </c>
      <c r="AH3" s="1" t="s">
        <v>29</v>
      </c>
      <c r="AI3" s="2" t="s">
        <v>4</v>
      </c>
      <c r="AJ3" s="30"/>
      <c r="AK3" s="36" t="s">
        <v>42</v>
      </c>
    </row>
    <row r="4" spans="1:47" s="23" customFormat="1" ht="28.8" x14ac:dyDescent="0.3">
      <c r="A4" s="12">
        <v>1</v>
      </c>
      <c r="B4" s="12" t="s">
        <v>36</v>
      </c>
      <c r="C4" s="12">
        <v>6908</v>
      </c>
      <c r="D4" s="12" t="s">
        <v>37</v>
      </c>
      <c r="E4" s="12" t="s">
        <v>38</v>
      </c>
      <c r="F4" s="19" t="s">
        <v>5</v>
      </c>
      <c r="G4" s="19">
        <v>6.19</v>
      </c>
      <c r="H4" s="19">
        <f t="shared" ref="H4" si="0">G4*110</f>
        <v>680.90000000000009</v>
      </c>
      <c r="I4" s="19" t="s">
        <v>5</v>
      </c>
      <c r="J4" s="19" t="s">
        <v>5</v>
      </c>
      <c r="K4" s="12" t="s">
        <v>5</v>
      </c>
      <c r="L4" s="12" t="s">
        <v>5</v>
      </c>
      <c r="M4" s="20" t="str">
        <f t="shared" ref="M4" si="1">IF(AND(F4="ΝΑΙ",IF(I4="ΝΑΙ",J4="ΝΑΙ",)*AND(K4="ΝΑΙ",L4="ΝΑΙ")),"ΟΚ","ΑΠΟΡΡΙΠΤΕΤΑΙ")</f>
        <v>ΟΚ</v>
      </c>
      <c r="N4" s="20" t="s">
        <v>15</v>
      </c>
      <c r="O4" s="20" t="s">
        <v>5</v>
      </c>
      <c r="P4" s="19" t="s">
        <v>15</v>
      </c>
      <c r="Q4" s="12">
        <f t="shared" ref="Q4" si="2">IF(P4="ΝΑΙ",150,0)</f>
        <v>0</v>
      </c>
      <c r="R4" s="19" t="s">
        <v>5</v>
      </c>
      <c r="S4" s="12">
        <f t="shared" ref="S4" si="3">IF(R4="ΝΑΙ",120,0)</f>
        <v>120</v>
      </c>
      <c r="T4" s="19" t="s">
        <v>5</v>
      </c>
      <c r="U4" s="19">
        <f t="shared" ref="U4" si="4">IF(T4="ΝΑΙ",60,0)</f>
        <v>60</v>
      </c>
      <c r="V4" s="12"/>
      <c r="W4" s="12">
        <f t="shared" ref="W4" si="5">IF(V4="ΝΑΙ",250,0)</f>
        <v>0</v>
      </c>
      <c r="X4" s="12"/>
      <c r="Y4" s="12">
        <f t="shared" ref="Y4" si="6">IF(X4="ΝΑΙ",120,0)</f>
        <v>0</v>
      </c>
      <c r="Z4" s="12" t="s">
        <v>2</v>
      </c>
      <c r="AA4" s="12">
        <f t="shared" ref="AA4" si="7">IF(Z4="ΑΡΙΣΤΗ",70,IF(Z4="ΠΟΛΥ ΚΑΛΗ",50,IF(Z4="ΚΑΛΗ",30,)))</f>
        <v>70</v>
      </c>
      <c r="AB4" s="12"/>
      <c r="AC4" s="12">
        <f t="shared" ref="AC4" si="8">IF(AB4="ΑΡΙΣΤΗ",70,IF(AB4="ΠΟΛΥ ΚΑΛΗ",50,IF(AB4="ΚΑΛΗ",30,)))</f>
        <v>0</v>
      </c>
      <c r="AD4" s="12" t="s">
        <v>6</v>
      </c>
      <c r="AE4" s="12">
        <f t="shared" ref="AE4" si="9">IF(AD4="ΑΡΙΣΤΗ",70,IF(AD4="ΠΟΛΥ ΚΑΛΗ",50,IF(AD4="ΚΑΛΗ",30,)))</f>
        <v>50</v>
      </c>
      <c r="AF4" s="12"/>
      <c r="AG4" s="12">
        <f t="shared" ref="AG4" si="10">IF(AF4="ΝΑΙ",150,0)</f>
        <v>0</v>
      </c>
      <c r="AH4" s="12">
        <v>11</v>
      </c>
      <c r="AI4" s="21">
        <f t="shared" ref="AI4" si="11">AH4*17</f>
        <v>187</v>
      </c>
      <c r="AJ4" s="22">
        <f t="shared" ref="AJ4" si="12">H4+Q4+S4+U4+W4+Y4+AC4+AE4+AI4+AA4</f>
        <v>1167.9000000000001</v>
      </c>
      <c r="AK4" s="12" t="s">
        <v>44</v>
      </c>
      <c r="AT4" s="23" t="s">
        <v>15</v>
      </c>
      <c r="AU4" s="23" t="s">
        <v>6</v>
      </c>
    </row>
    <row r="19" spans="1:5" ht="74.25" customHeight="1" x14ac:dyDescent="0.3">
      <c r="A19" s="24"/>
      <c r="B19" s="24"/>
      <c r="C19" s="24"/>
      <c r="D19" s="24"/>
      <c r="E19" s="24"/>
    </row>
  </sheetData>
  <mergeCells count="6">
    <mergeCell ref="A19:E19"/>
    <mergeCell ref="A1:E1"/>
    <mergeCell ref="A2:E2"/>
    <mergeCell ref="F2:L2"/>
    <mergeCell ref="P2:AI2"/>
    <mergeCell ref="AJ2:AJ3"/>
  </mergeCells>
  <dataValidations count="4">
    <dataValidation type="list" allowBlank="1" showInputMessage="1" showErrorMessage="1" sqref="V4 AF4 T4 X4 F4 R4 N4:P4 I4:L4" xr:uid="{B6173A74-DF82-4879-B405-908A46BBAED8}">
      <formula1>$AT$4:$AT$4</formula1>
    </dataValidation>
    <dataValidation type="decimal" allowBlank="1" showInputMessage="1" showErrorMessage="1" sqref="G4" xr:uid="{8F61E501-64D6-4F01-8C2E-FAF0021E88A0}">
      <formula1>5</formula1>
      <formula2>10</formula2>
    </dataValidation>
    <dataValidation type="whole" allowBlank="1" showInputMessage="1" showErrorMessage="1" errorTitle="ΠΡΟΣΟΧΗ!" error="ΑΠΟ 1 ΕΩΣ 24 ΜΗΝΕΣ" sqref="AH4" xr:uid="{05152C0E-127C-45E7-9512-14AEC4BDC308}">
      <formula1>1</formula1>
      <formula2>24</formula2>
    </dataValidation>
    <dataValidation type="list" allowBlank="1" showInputMessage="1" showErrorMessage="1" sqref="AB4 Z4 AD4" xr:uid="{1EABAF0F-5A11-4E78-9B4A-0B2982C589B8}">
      <formula1>$AU$4:$AU$4</formula1>
    </dataValidation>
  </dataValidation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51B1-749D-4690-A4FB-DC14E0F909A1}">
  <dimension ref="A1:AU19"/>
  <sheetViews>
    <sheetView workbookViewId="0">
      <selection sqref="A1:E1"/>
    </sheetView>
  </sheetViews>
  <sheetFormatPr defaultColWidth="9.109375" defaultRowHeight="14.4" x14ac:dyDescent="0.3"/>
  <cols>
    <col min="1" max="1" width="4.44140625" style="5" customWidth="1"/>
    <col min="2" max="3" width="16.5546875" style="5" customWidth="1"/>
    <col min="4" max="4" width="25.109375" style="5" customWidth="1"/>
    <col min="5" max="5" width="25.33203125" style="5" customWidth="1"/>
    <col min="6" max="7" width="9.6640625" style="5" customWidth="1"/>
    <col min="8" max="8" width="7.33203125" style="5" customWidth="1"/>
    <col min="9" max="9" width="15" style="5" customWidth="1"/>
    <col min="10" max="10" width="12.88671875" style="5" customWidth="1"/>
    <col min="11" max="11" width="9.88671875" style="5" customWidth="1"/>
    <col min="12" max="12" width="10.88671875" style="5" customWidth="1"/>
    <col min="13" max="13" width="15" style="5" customWidth="1"/>
    <col min="14" max="14" width="14" style="5" customWidth="1"/>
    <col min="15" max="16" width="13.88671875" style="5" customWidth="1"/>
    <col min="17" max="17" width="7.44140625" style="5" customWidth="1"/>
    <col min="18" max="18" width="16.33203125" style="5" customWidth="1"/>
    <col min="19" max="19" width="7.33203125" style="5" customWidth="1"/>
    <col min="20" max="20" width="16.109375" style="5" customWidth="1"/>
    <col min="21" max="21" width="7.33203125" style="5" customWidth="1"/>
    <col min="22" max="22" width="13.88671875" style="5" customWidth="1"/>
    <col min="23" max="23" width="7.33203125" style="5" customWidth="1"/>
    <col min="24" max="24" width="15.33203125" style="5" customWidth="1"/>
    <col min="25" max="25" width="7.33203125" style="5" customWidth="1"/>
    <col min="26" max="26" width="9.5546875" style="5" customWidth="1"/>
    <col min="27" max="27" width="7.33203125" style="5" customWidth="1"/>
    <col min="28" max="28" width="11.44140625" style="5" customWidth="1"/>
    <col min="29" max="29" width="7.33203125" style="5" customWidth="1"/>
    <col min="30" max="30" width="11.44140625" style="5" customWidth="1"/>
    <col min="31" max="31" width="7.33203125" style="5" customWidth="1"/>
    <col min="32" max="32" width="14.5546875" style="5" customWidth="1"/>
    <col min="33" max="33" width="7.33203125" style="5" customWidth="1"/>
    <col min="34" max="34" width="18.109375" style="5" customWidth="1"/>
    <col min="35" max="35" width="7.88671875" style="5" customWidth="1"/>
    <col min="36" max="36" width="9.5546875" style="5" customWidth="1"/>
    <col min="37" max="43" width="9.109375" style="11"/>
    <col min="44" max="44" width="9" style="11" customWidth="1"/>
    <col min="45" max="46" width="9.109375" style="5" hidden="1" customWidth="1"/>
    <col min="47" max="16384" width="9.109375" style="5"/>
  </cols>
  <sheetData>
    <row r="1" spans="1:46" ht="78" customHeight="1" x14ac:dyDescent="0.3">
      <c r="A1" s="33" t="s">
        <v>45</v>
      </c>
      <c r="B1" s="34"/>
      <c r="C1" s="34"/>
      <c r="D1" s="34"/>
      <c r="E1" s="34"/>
      <c r="F1" s="4"/>
      <c r="G1" s="4"/>
      <c r="H1" s="4"/>
      <c r="I1" s="4"/>
      <c r="J1" s="4"/>
      <c r="K1" s="1"/>
      <c r="L1" s="1"/>
      <c r="M1" s="7"/>
      <c r="N1" s="7"/>
      <c r="O1" s="13"/>
      <c r="P1" s="3"/>
      <c r="Q1" s="1"/>
      <c r="R1" s="4"/>
      <c r="S1" s="4"/>
      <c r="T1" s="4"/>
      <c r="U1" s="4"/>
      <c r="V1" s="1"/>
      <c r="W1" s="1"/>
      <c r="X1" s="1"/>
      <c r="Y1" s="1"/>
      <c r="Z1" s="1"/>
      <c r="AA1" s="1"/>
      <c r="AB1" s="1"/>
      <c r="AC1" s="1"/>
      <c r="AD1" s="1"/>
      <c r="AE1" s="1"/>
      <c r="AF1" s="1"/>
      <c r="AG1" s="1"/>
      <c r="AH1" s="1"/>
      <c r="AI1" s="2"/>
      <c r="AJ1" s="4"/>
    </row>
    <row r="2" spans="1:46" s="16" customFormat="1" ht="15.6" x14ac:dyDescent="0.3">
      <c r="A2" s="25" t="s">
        <v>7</v>
      </c>
      <c r="B2" s="26"/>
      <c r="C2" s="26"/>
      <c r="D2" s="26"/>
      <c r="E2" s="26"/>
      <c r="F2" s="27" t="s">
        <v>0</v>
      </c>
      <c r="G2" s="27"/>
      <c r="H2" s="27"/>
      <c r="I2" s="27"/>
      <c r="J2" s="27"/>
      <c r="K2" s="28"/>
      <c r="L2" s="28"/>
      <c r="M2" s="14"/>
      <c r="N2" s="14"/>
      <c r="O2" s="14"/>
      <c r="P2" s="31" t="s">
        <v>14</v>
      </c>
      <c r="Q2" s="26"/>
      <c r="R2" s="26"/>
      <c r="S2" s="26"/>
      <c r="T2" s="26"/>
      <c r="U2" s="26"/>
      <c r="V2" s="26"/>
      <c r="W2" s="26"/>
      <c r="X2" s="26"/>
      <c r="Y2" s="26"/>
      <c r="Z2" s="26"/>
      <c r="AA2" s="26"/>
      <c r="AB2" s="26"/>
      <c r="AC2" s="26"/>
      <c r="AD2" s="26"/>
      <c r="AE2" s="26"/>
      <c r="AF2" s="26"/>
      <c r="AG2" s="26"/>
      <c r="AH2" s="26"/>
      <c r="AI2" s="32"/>
      <c r="AJ2" s="29" t="s">
        <v>10</v>
      </c>
      <c r="AK2" s="15"/>
      <c r="AL2" s="15"/>
      <c r="AM2" s="15"/>
      <c r="AN2" s="15"/>
      <c r="AO2" s="15"/>
      <c r="AP2" s="15"/>
      <c r="AQ2" s="15"/>
      <c r="AR2" s="15"/>
    </row>
    <row r="3" spans="1:46" ht="94.5" customHeight="1" x14ac:dyDescent="0.3">
      <c r="A3" s="1" t="s">
        <v>1</v>
      </c>
      <c r="B3" s="1" t="s">
        <v>32</v>
      </c>
      <c r="C3" s="6" t="s">
        <v>43</v>
      </c>
      <c r="D3" s="6" t="s">
        <v>8</v>
      </c>
      <c r="E3" s="6" t="s">
        <v>9</v>
      </c>
      <c r="F3" s="4" t="s">
        <v>17</v>
      </c>
      <c r="G3" s="4" t="s">
        <v>11</v>
      </c>
      <c r="H3" s="4" t="s">
        <v>4</v>
      </c>
      <c r="I3" s="4" t="s">
        <v>18</v>
      </c>
      <c r="J3" s="4" t="s">
        <v>21</v>
      </c>
      <c r="K3" s="1" t="s">
        <v>19</v>
      </c>
      <c r="L3" s="1" t="s">
        <v>20</v>
      </c>
      <c r="M3" s="7"/>
      <c r="N3" s="8" t="s">
        <v>13</v>
      </c>
      <c r="O3" s="9" t="s">
        <v>16</v>
      </c>
      <c r="P3" s="3" t="s">
        <v>12</v>
      </c>
      <c r="Q3" s="1" t="s">
        <v>4</v>
      </c>
      <c r="R3" s="4" t="s">
        <v>22</v>
      </c>
      <c r="S3" s="1" t="s">
        <v>4</v>
      </c>
      <c r="T3" s="4" t="s">
        <v>23</v>
      </c>
      <c r="U3" s="4" t="s">
        <v>4</v>
      </c>
      <c r="V3" s="1" t="s">
        <v>24</v>
      </c>
      <c r="W3" s="1" t="s">
        <v>4</v>
      </c>
      <c r="X3" s="1" t="s">
        <v>25</v>
      </c>
      <c r="Y3" s="1" t="s">
        <v>4</v>
      </c>
      <c r="Z3" s="1" t="s">
        <v>26</v>
      </c>
      <c r="AA3" s="1" t="s">
        <v>4</v>
      </c>
      <c r="AB3" s="1" t="s">
        <v>27</v>
      </c>
      <c r="AC3" s="1" t="s">
        <v>4</v>
      </c>
      <c r="AD3" s="1" t="s">
        <v>28</v>
      </c>
      <c r="AE3" s="6" t="s">
        <v>4</v>
      </c>
      <c r="AF3" s="1" t="s">
        <v>30</v>
      </c>
      <c r="AG3" s="1" t="s">
        <v>4</v>
      </c>
      <c r="AH3" s="1" t="s">
        <v>29</v>
      </c>
      <c r="AI3" s="2" t="s">
        <v>4</v>
      </c>
      <c r="AJ3" s="30"/>
    </row>
    <row r="4" spans="1:46" s="23" customFormat="1" ht="28.8" x14ac:dyDescent="0.3">
      <c r="A4" s="12">
        <v>1</v>
      </c>
      <c r="B4" s="12" t="s">
        <v>36</v>
      </c>
      <c r="C4" s="12">
        <v>6908</v>
      </c>
      <c r="D4" s="12" t="s">
        <v>37</v>
      </c>
      <c r="E4" s="12" t="s">
        <v>38</v>
      </c>
      <c r="F4" s="19" t="s">
        <v>5</v>
      </c>
      <c r="G4" s="19">
        <v>6.19</v>
      </c>
      <c r="H4" s="19">
        <f t="shared" ref="H4" si="0">G4*110</f>
        <v>680.90000000000009</v>
      </c>
      <c r="I4" s="19" t="s">
        <v>5</v>
      </c>
      <c r="J4" s="19" t="s">
        <v>5</v>
      </c>
      <c r="K4" s="12" t="s">
        <v>5</v>
      </c>
      <c r="L4" s="12" t="s">
        <v>5</v>
      </c>
      <c r="M4" s="20" t="str">
        <f t="shared" ref="M4" si="1">IF(AND(F4="ΝΑΙ",IF(I4="ΝΑΙ",J4="ΝΑΙ",)*AND(K4="ΝΑΙ",L4="ΝΑΙ")),"ΟΚ","ΑΠΟΡΡΙΠΤΕΤΑΙ")</f>
        <v>ΟΚ</v>
      </c>
      <c r="N4" s="20" t="s">
        <v>15</v>
      </c>
      <c r="O4" s="20" t="s">
        <v>5</v>
      </c>
      <c r="P4" s="19" t="s">
        <v>15</v>
      </c>
      <c r="Q4" s="12">
        <f t="shared" ref="Q4" si="2">IF(P4="ΝΑΙ",150,0)</f>
        <v>0</v>
      </c>
      <c r="R4" s="19" t="s">
        <v>5</v>
      </c>
      <c r="S4" s="12">
        <f t="shared" ref="S4" si="3">IF(R4="ΝΑΙ",120,0)</f>
        <v>120</v>
      </c>
      <c r="T4" s="19" t="s">
        <v>5</v>
      </c>
      <c r="U4" s="19">
        <f t="shared" ref="U4" si="4">IF(T4="ΝΑΙ",60,0)</f>
        <v>60</v>
      </c>
      <c r="V4" s="12"/>
      <c r="W4" s="12">
        <f t="shared" ref="W4" si="5">IF(V4="ΝΑΙ",250,0)</f>
        <v>0</v>
      </c>
      <c r="X4" s="12"/>
      <c r="Y4" s="12">
        <f t="shared" ref="Y4" si="6">IF(X4="ΝΑΙ",120,0)</f>
        <v>0</v>
      </c>
      <c r="Z4" s="12" t="s">
        <v>2</v>
      </c>
      <c r="AA4" s="12">
        <f t="shared" ref="AA4" si="7">IF(Z4="ΑΡΙΣΤΗ",70,IF(Z4="ΠΟΛΥ ΚΑΛΗ",50,IF(Z4="ΚΑΛΗ",30,)))</f>
        <v>70</v>
      </c>
      <c r="AB4" s="12"/>
      <c r="AC4" s="12">
        <f t="shared" ref="AC4" si="8">IF(AB4="ΑΡΙΣΤΗ",70,IF(AB4="ΠΟΛΥ ΚΑΛΗ",50,IF(AB4="ΚΑΛΗ",30,)))</f>
        <v>0</v>
      </c>
      <c r="AD4" s="12" t="s">
        <v>6</v>
      </c>
      <c r="AE4" s="12">
        <f t="shared" ref="AE4" si="9">IF(AD4="ΑΡΙΣΤΗ",70,IF(AD4="ΠΟΛΥ ΚΑΛΗ",50,IF(AD4="ΚΑΛΗ",30,)))</f>
        <v>50</v>
      </c>
      <c r="AF4" s="12"/>
      <c r="AG4" s="12">
        <f t="shared" ref="AG4" si="10">IF(AF4="ΝΑΙ",150,0)</f>
        <v>0</v>
      </c>
      <c r="AH4" s="12">
        <v>11</v>
      </c>
      <c r="AI4" s="21">
        <f t="shared" ref="AI4" si="11">AH4*17</f>
        <v>187</v>
      </c>
      <c r="AJ4" s="22">
        <f t="shared" ref="AJ4" si="12">H4+Q4+S4+U4+W4+Y4+AC4+AE4+AI4+AA4</f>
        <v>1167.9000000000001</v>
      </c>
      <c r="AS4" s="23" t="s">
        <v>15</v>
      </c>
      <c r="AT4" s="23" t="s">
        <v>6</v>
      </c>
    </row>
    <row r="19" spans="1:5" ht="74.25" customHeight="1" x14ac:dyDescent="0.3">
      <c r="A19" s="24"/>
      <c r="B19" s="24"/>
      <c r="C19" s="24"/>
      <c r="D19" s="24"/>
      <c r="E19" s="24"/>
    </row>
  </sheetData>
  <mergeCells count="6">
    <mergeCell ref="A19:E19"/>
    <mergeCell ref="A1:E1"/>
    <mergeCell ref="A2:E2"/>
    <mergeCell ref="F2:L2"/>
    <mergeCell ref="P2:AI2"/>
    <mergeCell ref="AJ2:AJ3"/>
  </mergeCells>
  <dataValidations count="4">
    <dataValidation type="list" allowBlank="1" showInputMessage="1" showErrorMessage="1" sqref="AB4 AD4 Z4" xr:uid="{D720EEE3-C100-4C7C-9FC6-0EEC053B0DFD}">
      <formula1>$AT$4:$AT$4</formula1>
    </dataValidation>
    <dataValidation type="whole" allowBlank="1" showInputMessage="1" showErrorMessage="1" errorTitle="ΠΡΟΣΟΧΗ!" error="ΑΠΟ 1 ΕΩΣ 24 ΜΗΝΕΣ" sqref="AH4" xr:uid="{8C143B75-D111-4C59-9140-BCE7E1A8E6D5}">
      <formula1>1</formula1>
      <formula2>24</formula2>
    </dataValidation>
    <dataValidation type="decimal" allowBlank="1" showInputMessage="1" showErrorMessage="1" sqref="G4" xr:uid="{3F657A1B-D87A-429E-9135-34AB46B43B41}">
      <formula1>5</formula1>
      <formula2>10</formula2>
    </dataValidation>
    <dataValidation type="list" allowBlank="1" showInputMessage="1" showErrorMessage="1" sqref="V4 I4:L4 N4:P4 R4 F4 X4 T4 AF4" xr:uid="{454F93D4-9E5D-4060-9EF6-01F161AF3428}">
      <formula1>$AS$4:$AS$4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ΓΕΝ. ΚΑΤΑΤΑΞΗ ΧΩΡΙΣ ΕΜΠΕΙΡΙΑ</vt:lpstr>
      <vt:lpstr>ΓΕΝ. ΚΑΤΑΤΑΞΗ ΠΟΛ. Χ. ΕΜΠΕΙΡΙΑ</vt:lpstr>
      <vt:lpstr>ΠΡΟΣΛΗΠΤΕΟΙ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Μπάμπης</dc:creator>
  <cp:lastModifiedBy>Μπάμπης</cp:lastModifiedBy>
  <cp:lastPrinted>2018-07-11T08:00:05Z</cp:lastPrinted>
  <dcterms:created xsi:type="dcterms:W3CDTF">2017-10-23T05:29:48Z</dcterms:created>
  <dcterms:modified xsi:type="dcterms:W3CDTF">2018-11-27T17:19:38Z</dcterms:modified>
</cp:coreProperties>
</file>